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okumenty\!!FINANČNÍ ODBOR\Rozpočty\rozpočet 2026\Návrhy\RM 2025-11-18\"/>
    </mc:Choice>
  </mc:AlternateContent>
  <bookViews>
    <workbookView xWindow="0" yWindow="0" windowWidth="28800" windowHeight="11625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1" l="1"/>
  <c r="D18" i="1" l="1"/>
  <c r="G18" i="1"/>
  <c r="J18" i="1"/>
  <c r="K18" i="1"/>
  <c r="M18" i="1"/>
  <c r="N18" i="1"/>
  <c r="P18" i="1"/>
  <c r="Q18" i="1"/>
  <c r="S18" i="1"/>
  <c r="T18" i="1"/>
  <c r="V18" i="1"/>
  <c r="W18" i="1"/>
  <c r="C18" i="1"/>
  <c r="L5" i="1"/>
  <c r="L6" i="1"/>
  <c r="L7" i="1"/>
  <c r="L8" i="1"/>
  <c r="L9" i="1"/>
  <c r="L10" i="1"/>
  <c r="L11" i="1"/>
  <c r="L12" i="1"/>
  <c r="L4" i="1"/>
  <c r="J13" i="1"/>
  <c r="L18" i="1" l="1"/>
  <c r="Z18" i="1"/>
  <c r="Y18" i="1"/>
  <c r="AB13" i="1"/>
  <c r="D28" i="1"/>
  <c r="F28" i="1"/>
  <c r="G28" i="1"/>
  <c r="I28" i="1"/>
  <c r="J28" i="1"/>
  <c r="L28" i="1"/>
  <c r="M28" i="1"/>
  <c r="O28" i="1"/>
  <c r="P28" i="1"/>
  <c r="R28" i="1"/>
  <c r="S28" i="1"/>
  <c r="U28" i="1"/>
  <c r="V28" i="1"/>
  <c r="C28" i="1"/>
  <c r="Y27" i="1"/>
  <c r="X27" i="1"/>
  <c r="W27" i="1"/>
  <c r="T27" i="1"/>
  <c r="Q27" i="1"/>
  <c r="N27" i="1"/>
  <c r="K27" i="1"/>
  <c r="H27" i="1"/>
  <c r="E27" i="1"/>
  <c r="Y26" i="1"/>
  <c r="X26" i="1"/>
  <c r="W26" i="1"/>
  <c r="T26" i="1"/>
  <c r="Q26" i="1"/>
  <c r="N26" i="1"/>
  <c r="K26" i="1"/>
  <c r="H26" i="1"/>
  <c r="E26" i="1"/>
  <c r="Y5" i="1"/>
  <c r="Y6" i="1"/>
  <c r="Y7" i="1"/>
  <c r="Y8" i="1"/>
  <c r="Y9" i="1"/>
  <c r="Y10" i="1"/>
  <c r="Y11" i="1"/>
  <c r="Y12" i="1"/>
  <c r="Y4" i="1"/>
  <c r="Z5" i="1"/>
  <c r="Z6" i="1"/>
  <c r="Z7" i="1"/>
  <c r="Z8" i="1"/>
  <c r="Z9" i="1"/>
  <c r="Z10" i="1"/>
  <c r="Z11" i="1"/>
  <c r="Z12" i="1"/>
  <c r="Z4" i="1"/>
  <c r="V13" i="1"/>
  <c r="W13" i="1"/>
  <c r="X5" i="1"/>
  <c r="X6" i="1"/>
  <c r="X7" i="1"/>
  <c r="X8" i="1"/>
  <c r="X9" i="1"/>
  <c r="X10" i="1"/>
  <c r="X11" i="1"/>
  <c r="X12" i="1"/>
  <c r="X4" i="1"/>
  <c r="S13" i="1"/>
  <c r="T13" i="1"/>
  <c r="U5" i="1"/>
  <c r="U6" i="1"/>
  <c r="U7" i="1"/>
  <c r="U8" i="1"/>
  <c r="U9" i="1"/>
  <c r="U10" i="1"/>
  <c r="U11" i="1"/>
  <c r="U12" i="1"/>
  <c r="U4" i="1"/>
  <c r="P13" i="1"/>
  <c r="Q13" i="1"/>
  <c r="R5" i="1"/>
  <c r="R6" i="1"/>
  <c r="R7" i="1"/>
  <c r="R8" i="1"/>
  <c r="R9" i="1"/>
  <c r="R10" i="1"/>
  <c r="R11" i="1"/>
  <c r="R12" i="1"/>
  <c r="R4" i="1"/>
  <c r="D13" i="1"/>
  <c r="F13" i="1"/>
  <c r="G13" i="1"/>
  <c r="I13" i="1"/>
  <c r="K13" i="1"/>
  <c r="M13" i="1"/>
  <c r="N13" i="1"/>
  <c r="C13" i="1"/>
  <c r="O5" i="1"/>
  <c r="O6" i="1"/>
  <c r="O7" i="1"/>
  <c r="O8" i="1"/>
  <c r="O9" i="1"/>
  <c r="O10" i="1"/>
  <c r="O11" i="1"/>
  <c r="O12" i="1"/>
  <c r="O4" i="1"/>
  <c r="H5" i="1"/>
  <c r="H6" i="1"/>
  <c r="H7" i="1"/>
  <c r="H8" i="1"/>
  <c r="H9" i="1"/>
  <c r="H10" i="1"/>
  <c r="H11" i="1"/>
  <c r="H12" i="1"/>
  <c r="H4" i="1"/>
  <c r="E5" i="1"/>
  <c r="E6" i="1"/>
  <c r="E7" i="1"/>
  <c r="E8" i="1"/>
  <c r="E9" i="1"/>
  <c r="E10" i="1"/>
  <c r="E11" i="1"/>
  <c r="E12" i="1"/>
  <c r="E4" i="1"/>
  <c r="AA18" i="1" l="1"/>
  <c r="E18" i="1"/>
  <c r="O18" i="1"/>
  <c r="X18" i="1"/>
  <c r="U18" i="1"/>
  <c r="R18" i="1"/>
  <c r="AA8" i="1"/>
  <c r="AA11" i="1"/>
  <c r="T28" i="1"/>
  <c r="K28" i="1"/>
  <c r="N28" i="1"/>
  <c r="E28" i="1"/>
  <c r="AA9" i="1"/>
  <c r="Q28" i="1"/>
  <c r="Z27" i="1"/>
  <c r="W28" i="1"/>
  <c r="H28" i="1"/>
  <c r="Z26" i="1"/>
  <c r="Y28" i="1"/>
  <c r="X28" i="1"/>
  <c r="X13" i="1"/>
  <c r="H13" i="1"/>
  <c r="E13" i="1"/>
  <c r="AA12" i="1"/>
  <c r="AA6" i="1"/>
  <c r="R13" i="1"/>
  <c r="AA5" i="1"/>
  <c r="O13" i="1"/>
  <c r="U13" i="1"/>
  <c r="AA4" i="1"/>
  <c r="AA7" i="1"/>
  <c r="AA10" i="1"/>
  <c r="Z13" i="1"/>
  <c r="Y13" i="1"/>
  <c r="L13" i="1"/>
  <c r="Z28" i="1" l="1"/>
  <c r="AA13" i="1"/>
</calcChain>
</file>

<file path=xl/sharedStrings.xml><?xml version="1.0" encoding="utf-8"?>
<sst xmlns="http://schemas.openxmlformats.org/spreadsheetml/2006/main" count="84" uniqueCount="29">
  <si>
    <t>Název PO</t>
  </si>
  <si>
    <t>Provoz</t>
  </si>
  <si>
    <t>Rozdíl +/-</t>
  </si>
  <si>
    <t>ONIV</t>
  </si>
  <si>
    <t>Platy NPP</t>
  </si>
  <si>
    <t>Platy psychologů</t>
  </si>
  <si>
    <t>Volnočasové aktivity</t>
  </si>
  <si>
    <t>ICT</t>
  </si>
  <si>
    <t>MŠ Pohádka, Palackého</t>
  </si>
  <si>
    <t>MŠ Míček, Galašova</t>
  </si>
  <si>
    <t>MŠ Sluníčko, Plynárenská</t>
  </si>
  <si>
    <t>ZŠ 1. máje</t>
  </si>
  <si>
    <t>ZŠ a MŠ Šromotovo</t>
  </si>
  <si>
    <t>ZŠ a MŠ Struhlovsko</t>
  </si>
  <si>
    <t>ZŠ a MŠ Drahotuše</t>
  </si>
  <si>
    <t>Školní jídelna</t>
  </si>
  <si>
    <t>MKZ Hranice</t>
  </si>
  <si>
    <t>Domov seniorů</t>
  </si>
  <si>
    <t>DDM Hranice</t>
  </si>
  <si>
    <t>Celkem</t>
  </si>
  <si>
    <t>Mažoretky a romský kroužek</t>
  </si>
  <si>
    <t>Město 2026 +</t>
  </si>
  <si>
    <t>2025 MŠMT</t>
  </si>
  <si>
    <t>2025
Město</t>
  </si>
  <si>
    <t>Navýšení 2026</t>
  </si>
  <si>
    <t>Navýšení příspěvků na provoz PO 2026 MŠMT + Město</t>
  </si>
  <si>
    <t>Navýšení příspěvků na provoz PO 2026  Město</t>
  </si>
  <si>
    <t>Úspora 2026</t>
  </si>
  <si>
    <t>Rezerva na navýšení tarifních platů o 7 %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</si>
</sst>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7" xfId="0" applyFont="1" applyBorder="1"/>
    <xf numFmtId="0" fontId="1" fillId="0" borderId="9" xfId="0" applyFont="1" applyBorder="1"/>
    <xf numFmtId="0" fontId="1" fillId="0" borderId="9" xfId="0" applyFont="1" applyFill="1" applyBorder="1"/>
    <xf numFmtId="0" fontId="0" fillId="0" borderId="10" xfId="0" applyFill="1" applyBorder="1"/>
    <xf numFmtId="3" fontId="0" fillId="2" borderId="5" xfId="0" applyNumberFormat="1" applyFill="1" applyBorder="1"/>
    <xf numFmtId="3" fontId="0" fillId="2" borderId="3" xfId="0" applyNumberFormat="1" applyFill="1" applyBorder="1"/>
    <xf numFmtId="3" fontId="0" fillId="2" borderId="7" xfId="0" applyNumberFormat="1" applyFill="1" applyBorder="1"/>
    <xf numFmtId="3" fontId="0" fillId="3" borderId="5" xfId="0" applyNumberFormat="1" applyFill="1" applyBorder="1"/>
    <xf numFmtId="3" fontId="0" fillId="3" borderId="3" xfId="0" applyNumberFormat="1" applyFill="1" applyBorder="1"/>
    <xf numFmtId="3" fontId="0" fillId="3" borderId="7" xfId="0" applyNumberFormat="1" applyFill="1" applyBorder="1"/>
    <xf numFmtId="3" fontId="0" fillId="4" borderId="5" xfId="0" applyNumberFormat="1" applyFill="1" applyBorder="1"/>
    <xf numFmtId="3" fontId="0" fillId="4" borderId="3" xfId="0" applyNumberFormat="1" applyFill="1" applyBorder="1"/>
    <xf numFmtId="3" fontId="0" fillId="4" borderId="7" xfId="0" applyNumberFormat="1" applyFill="1" applyBorder="1"/>
    <xf numFmtId="3" fontId="0" fillId="5" borderId="5" xfId="0" applyNumberFormat="1" applyFill="1" applyBorder="1"/>
    <xf numFmtId="3" fontId="0" fillId="5" borderId="3" xfId="0" applyNumberFormat="1" applyFill="1" applyBorder="1"/>
    <xf numFmtId="3" fontId="0" fillId="6" borderId="5" xfId="0" applyNumberFormat="1" applyFill="1" applyBorder="1"/>
    <xf numFmtId="3" fontId="0" fillId="6" borderId="6" xfId="0" applyNumberFormat="1" applyFill="1" applyBorder="1"/>
    <xf numFmtId="3" fontId="0" fillId="6" borderId="7" xfId="0" applyNumberFormat="1" applyFill="1" applyBorder="1"/>
    <xf numFmtId="3" fontId="0" fillId="0" borderId="5" xfId="0" applyNumberFormat="1" applyBorder="1"/>
    <xf numFmtId="3" fontId="0" fillId="2" borderId="8" xfId="0" applyNumberFormat="1" applyFill="1" applyBorder="1"/>
    <xf numFmtId="3" fontId="0" fillId="2" borderId="1" xfId="0" applyNumberFormat="1" applyFill="1" applyBorder="1"/>
    <xf numFmtId="3" fontId="0" fillId="2" borderId="9" xfId="0" applyNumberFormat="1" applyFill="1" applyBorder="1"/>
    <xf numFmtId="3" fontId="0" fillId="3" borderId="8" xfId="0" applyNumberFormat="1" applyFill="1" applyBorder="1"/>
    <xf numFmtId="3" fontId="0" fillId="3" borderId="1" xfId="0" applyNumberFormat="1" applyFill="1" applyBorder="1"/>
    <xf numFmtId="3" fontId="0" fillId="3" borderId="9" xfId="0" applyNumberFormat="1" applyFill="1" applyBorder="1"/>
    <xf numFmtId="3" fontId="0" fillId="4" borderId="8" xfId="0" applyNumberFormat="1" applyFill="1" applyBorder="1"/>
    <xf numFmtId="3" fontId="0" fillId="4" borderId="1" xfId="0" applyNumberFormat="1" applyFill="1" applyBorder="1"/>
    <xf numFmtId="3" fontId="0" fillId="4" borderId="9" xfId="0" applyNumberFormat="1" applyFill="1" applyBorder="1"/>
    <xf numFmtId="3" fontId="0" fillId="5" borderId="8" xfId="0" applyNumberFormat="1" applyFill="1" applyBorder="1"/>
    <xf numFmtId="3" fontId="0" fillId="5" borderId="1" xfId="0" applyNumberFormat="1" applyFill="1" applyBorder="1"/>
    <xf numFmtId="3" fontId="0" fillId="6" borderId="8" xfId="0" applyNumberFormat="1" applyFill="1" applyBorder="1"/>
    <xf numFmtId="3" fontId="0" fillId="6" borderId="1" xfId="0" applyNumberFormat="1" applyFill="1" applyBorder="1"/>
    <xf numFmtId="3" fontId="0" fillId="6" borderId="9" xfId="0" applyNumberFormat="1" applyFill="1" applyBorder="1"/>
    <xf numFmtId="3" fontId="0" fillId="0" borderId="8" xfId="0" applyNumberFormat="1" applyBorder="1"/>
    <xf numFmtId="3" fontId="0" fillId="0" borderId="9" xfId="0" applyNumberFormat="1" applyBorder="1"/>
    <xf numFmtId="3" fontId="0" fillId="5" borderId="9" xfId="0" applyNumberFormat="1" applyFill="1" applyBorder="1"/>
    <xf numFmtId="0" fontId="1" fillId="0" borderId="1" xfId="0" applyFont="1" applyFill="1" applyBorder="1"/>
    <xf numFmtId="3" fontId="0" fillId="0" borderId="3" xfId="0" applyNumberFormat="1" applyBorder="1"/>
    <xf numFmtId="3" fontId="0" fillId="5" borderId="7" xfId="0" applyNumberFormat="1" applyFill="1" applyBorder="1"/>
    <xf numFmtId="3" fontId="1" fillId="0" borderId="1" xfId="0" applyNumberFormat="1" applyFont="1" applyBorder="1"/>
    <xf numFmtId="3" fontId="0" fillId="0" borderId="0" xfId="0" applyNumberFormat="1"/>
    <xf numFmtId="3" fontId="1" fillId="0" borderId="0" xfId="0" applyNumberFormat="1" applyFont="1"/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/>
    <xf numFmtId="0" fontId="1" fillId="3" borderId="4" xfId="0" applyFont="1" applyFill="1" applyBorder="1" applyAlignment="1">
      <alignment horizontal="center"/>
    </xf>
    <xf numFmtId="0" fontId="1" fillId="3" borderId="4" xfId="0" applyFont="1" applyFill="1" applyBorder="1"/>
    <xf numFmtId="0" fontId="1" fillId="4" borderId="4" xfId="0" applyFont="1" applyFill="1" applyBorder="1" applyAlignment="1">
      <alignment horizontal="center"/>
    </xf>
    <xf numFmtId="0" fontId="1" fillId="4" borderId="4" xfId="0" applyFont="1" applyFill="1" applyBorder="1"/>
    <xf numFmtId="0" fontId="1" fillId="5" borderId="4" xfId="0" applyFont="1" applyFill="1" applyBorder="1" applyAlignment="1">
      <alignment horizontal="center"/>
    </xf>
    <xf numFmtId="0" fontId="1" fillId="5" borderId="4" xfId="0" applyFont="1" applyFill="1" applyBorder="1"/>
    <xf numFmtId="0" fontId="1" fillId="6" borderId="4" xfId="0" applyFont="1" applyFill="1" applyBorder="1" applyAlignment="1">
      <alignment horizontal="center"/>
    </xf>
    <xf numFmtId="0" fontId="1" fillId="6" borderId="4" xfId="0" applyFont="1" applyFill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7" borderId="4" xfId="0" applyFont="1" applyFill="1" applyBorder="1" applyAlignment="1">
      <alignment horizontal="center"/>
    </xf>
    <xf numFmtId="0" fontId="1" fillId="7" borderId="4" xfId="0" applyFont="1" applyFill="1" applyBorder="1"/>
    <xf numFmtId="3" fontId="0" fillId="7" borderId="5" xfId="0" applyNumberFormat="1" applyFill="1" applyBorder="1"/>
    <xf numFmtId="3" fontId="0" fillId="7" borderId="6" xfId="0" applyNumberFormat="1" applyFill="1" applyBorder="1"/>
    <xf numFmtId="3" fontId="0" fillId="7" borderId="7" xfId="0" applyNumberFormat="1" applyFill="1" applyBorder="1"/>
    <xf numFmtId="3" fontId="0" fillId="7" borderId="8" xfId="0" applyNumberFormat="1" applyFill="1" applyBorder="1"/>
    <xf numFmtId="3" fontId="0" fillId="7" borderId="1" xfId="0" applyNumberFormat="1" applyFill="1" applyBorder="1"/>
    <xf numFmtId="3" fontId="0" fillId="7" borderId="9" xfId="0" applyNumberFormat="1" applyFill="1" applyBorder="1"/>
    <xf numFmtId="0" fontId="1" fillId="8" borderId="4" xfId="0" applyFont="1" applyFill="1" applyBorder="1" applyAlignment="1">
      <alignment horizontal="center"/>
    </xf>
    <xf numFmtId="0" fontId="1" fillId="8" borderId="4" xfId="0" applyFont="1" applyFill="1" applyBorder="1"/>
    <xf numFmtId="3" fontId="0" fillId="8" borderId="5" xfId="0" applyNumberFormat="1" applyFill="1" applyBorder="1"/>
    <xf numFmtId="3" fontId="0" fillId="8" borderId="3" xfId="0" applyNumberFormat="1" applyFill="1" applyBorder="1"/>
    <xf numFmtId="3" fontId="0" fillId="8" borderId="7" xfId="0" applyNumberFormat="1" applyFill="1" applyBorder="1"/>
    <xf numFmtId="3" fontId="0" fillId="8" borderId="8" xfId="0" applyNumberFormat="1" applyFill="1" applyBorder="1"/>
    <xf numFmtId="3" fontId="0" fillId="8" borderId="1" xfId="0" applyNumberFormat="1" applyFill="1" applyBorder="1"/>
    <xf numFmtId="3" fontId="0" fillId="8" borderId="9" xfId="0" applyNumberFormat="1" applyFill="1" applyBorder="1"/>
    <xf numFmtId="3" fontId="0" fillId="0" borderId="13" xfId="0" applyNumberFormat="1" applyBorder="1"/>
    <xf numFmtId="3" fontId="0" fillId="0" borderId="2" xfId="0" applyNumberFormat="1" applyBorder="1"/>
    <xf numFmtId="3" fontId="3" fillId="0" borderId="8" xfId="0" applyNumberFormat="1" applyFont="1" applyBorder="1"/>
    <xf numFmtId="3" fontId="1" fillId="0" borderId="2" xfId="0" applyNumberFormat="1" applyFont="1" applyBorder="1"/>
    <xf numFmtId="3" fontId="3" fillId="0" borderId="5" xfId="0" applyNumberFormat="1" applyFont="1" applyBorder="1"/>
    <xf numFmtId="0" fontId="1" fillId="7" borderId="4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3" fontId="0" fillId="4" borderId="14" xfId="0" applyNumberFormat="1" applyFill="1" applyBorder="1"/>
    <xf numFmtId="3" fontId="0" fillId="4" borderId="15" xfId="0" applyNumberFormat="1" applyFill="1" applyBorder="1"/>
    <xf numFmtId="0" fontId="1" fillId="4" borderId="4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vertical="center"/>
    </xf>
    <xf numFmtId="0" fontId="1" fillId="0" borderId="0" xfId="0" applyFont="1" applyFill="1" applyBorder="1"/>
    <xf numFmtId="3" fontId="1" fillId="0" borderId="0" xfId="0" applyNumberFormat="1" applyFont="1" applyBorder="1"/>
    <xf numFmtId="3" fontId="3" fillId="0" borderId="0" xfId="0" applyNumberFormat="1" applyFont="1" applyBorder="1"/>
    <xf numFmtId="0" fontId="1" fillId="2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Alignment="1"/>
    <xf numFmtId="0" fontId="1" fillId="0" borderId="5" xfId="0" applyFont="1" applyBorder="1"/>
    <xf numFmtId="0" fontId="0" fillId="0" borderId="7" xfId="0" applyBorder="1"/>
    <xf numFmtId="0" fontId="1" fillId="0" borderId="8" xfId="0" applyFont="1" applyBorder="1"/>
    <xf numFmtId="0" fontId="0" fillId="0" borderId="9" xfId="0" applyBorder="1"/>
    <xf numFmtId="0" fontId="1" fillId="0" borderId="8" xfId="0" applyFont="1" applyFill="1" applyBorder="1"/>
    <xf numFmtId="0" fontId="1" fillId="0" borderId="21" xfId="0" applyFont="1" applyFill="1" applyBorder="1"/>
    <xf numFmtId="0" fontId="0" fillId="0" borderId="22" xfId="0" applyBorder="1"/>
    <xf numFmtId="0" fontId="4" fillId="0" borderId="0" xfId="0" applyFont="1" applyBorder="1" applyAlignment="1"/>
    <xf numFmtId="0" fontId="5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4" borderId="18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00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0"/>
  <sheetViews>
    <sheetView tabSelected="1" topLeftCell="A16" workbookViewId="0">
      <selection activeCell="N39" sqref="N39"/>
    </sheetView>
  </sheetViews>
  <sheetFormatPr defaultRowHeight="15" x14ac:dyDescent="0.25"/>
  <cols>
    <col min="1" max="1" width="3.42578125" customWidth="1"/>
    <col min="2" max="2" width="23.5703125" bestFit="1" customWidth="1"/>
    <col min="9" max="9" width="9.5703125" bestFit="1" customWidth="1"/>
    <col min="10" max="10" width="9.5703125" customWidth="1"/>
    <col min="25" max="25" width="13.28515625" customWidth="1"/>
  </cols>
  <sheetData>
    <row r="1" spans="1:28" ht="24" thickBot="1" x14ac:dyDescent="0.4">
      <c r="A1" s="112" t="s">
        <v>25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</row>
    <row r="2" spans="1:28" ht="15.75" thickBot="1" x14ac:dyDescent="0.3">
      <c r="A2" s="2"/>
      <c r="B2" s="111" t="s">
        <v>0</v>
      </c>
      <c r="C2" s="113" t="s">
        <v>1</v>
      </c>
      <c r="D2" s="113"/>
      <c r="E2" s="113"/>
      <c r="F2" s="114" t="s">
        <v>3</v>
      </c>
      <c r="G2" s="114"/>
      <c r="H2" s="114"/>
      <c r="I2" s="115" t="s">
        <v>4</v>
      </c>
      <c r="J2" s="116"/>
      <c r="K2" s="116"/>
      <c r="L2" s="116"/>
      <c r="M2" s="117" t="s">
        <v>5</v>
      </c>
      <c r="N2" s="117"/>
      <c r="O2" s="117"/>
      <c r="P2" s="118" t="s">
        <v>6</v>
      </c>
      <c r="Q2" s="118"/>
      <c r="R2" s="118"/>
      <c r="S2" s="119" t="s">
        <v>7</v>
      </c>
      <c r="T2" s="119"/>
      <c r="U2" s="119"/>
      <c r="V2" s="120" t="s">
        <v>20</v>
      </c>
      <c r="W2" s="120"/>
      <c r="X2" s="120"/>
      <c r="Y2" s="121" t="s">
        <v>19</v>
      </c>
      <c r="Z2" s="121"/>
      <c r="AA2" s="121"/>
      <c r="AB2" s="123" t="s">
        <v>21</v>
      </c>
    </row>
    <row r="3" spans="1:28" ht="30.75" thickBot="1" x14ac:dyDescent="0.3">
      <c r="A3" s="2"/>
      <c r="B3" s="111"/>
      <c r="C3" s="45">
        <v>2025</v>
      </c>
      <c r="D3" s="45">
        <v>2026</v>
      </c>
      <c r="E3" s="93" t="s">
        <v>24</v>
      </c>
      <c r="F3" s="47">
        <v>2025</v>
      </c>
      <c r="G3" s="47">
        <v>2026</v>
      </c>
      <c r="H3" s="94" t="s">
        <v>24</v>
      </c>
      <c r="I3" s="87" t="s">
        <v>22</v>
      </c>
      <c r="J3" s="87" t="s">
        <v>23</v>
      </c>
      <c r="K3" s="49">
        <v>2026</v>
      </c>
      <c r="L3" s="88" t="s">
        <v>24</v>
      </c>
      <c r="M3" s="51">
        <v>2025</v>
      </c>
      <c r="N3" s="51">
        <v>2026</v>
      </c>
      <c r="O3" s="95" t="s">
        <v>27</v>
      </c>
      <c r="P3" s="53">
        <v>2025</v>
      </c>
      <c r="Q3" s="53">
        <v>2026</v>
      </c>
      <c r="R3" s="96" t="s">
        <v>24</v>
      </c>
      <c r="S3" s="57">
        <v>2025</v>
      </c>
      <c r="T3" s="57">
        <v>2026</v>
      </c>
      <c r="U3" s="97" t="s">
        <v>24</v>
      </c>
      <c r="V3" s="65">
        <v>2025</v>
      </c>
      <c r="W3" s="65">
        <v>2026</v>
      </c>
      <c r="X3" s="98" t="s">
        <v>24</v>
      </c>
      <c r="Y3" s="55">
        <v>2025</v>
      </c>
      <c r="Z3" s="55">
        <v>2026</v>
      </c>
      <c r="AA3" s="99" t="s">
        <v>24</v>
      </c>
      <c r="AB3" s="124"/>
    </row>
    <row r="4" spans="1:28" x14ac:dyDescent="0.25">
      <c r="A4" s="1">
        <v>1</v>
      </c>
      <c r="B4" s="3" t="s">
        <v>8</v>
      </c>
      <c r="C4" s="7">
        <v>1345</v>
      </c>
      <c r="D4" s="8">
        <v>1345</v>
      </c>
      <c r="E4" s="9">
        <f>D4-C4</f>
        <v>0</v>
      </c>
      <c r="F4" s="10">
        <v>40</v>
      </c>
      <c r="G4" s="11">
        <v>40</v>
      </c>
      <c r="H4" s="12">
        <f>G4-F4</f>
        <v>0</v>
      </c>
      <c r="I4" s="13">
        <v>1835</v>
      </c>
      <c r="J4" s="85">
        <v>150</v>
      </c>
      <c r="K4" s="14">
        <v>2845</v>
      </c>
      <c r="L4" s="15">
        <f>K4-J4-I4</f>
        <v>860</v>
      </c>
      <c r="M4" s="16">
        <v>0</v>
      </c>
      <c r="N4" s="17">
        <v>0</v>
      </c>
      <c r="O4" s="41">
        <f>N4-M4</f>
        <v>0</v>
      </c>
      <c r="P4" s="18">
        <v>0</v>
      </c>
      <c r="Q4" s="19">
        <v>0</v>
      </c>
      <c r="R4" s="20">
        <f>Q4-P4</f>
        <v>0</v>
      </c>
      <c r="S4" s="59">
        <v>0</v>
      </c>
      <c r="T4" s="60">
        <v>0</v>
      </c>
      <c r="U4" s="61">
        <f>T4-S4</f>
        <v>0</v>
      </c>
      <c r="V4" s="67">
        <v>0</v>
      </c>
      <c r="W4" s="68">
        <v>0</v>
      </c>
      <c r="X4" s="69">
        <f>W4-V4</f>
        <v>0</v>
      </c>
      <c r="Y4" s="21">
        <f t="shared" ref="Y4:Y12" si="0">SUM(C4,F4,I4,M4,P4,S4,V4)</f>
        <v>3220</v>
      </c>
      <c r="Z4" s="40">
        <f t="shared" ref="Z4:Z12" si="1">SUM(D4,G4,K4,N4,Q4,T4,W4)</f>
        <v>4230</v>
      </c>
      <c r="AA4" s="73">
        <f>Z4-Y4</f>
        <v>1010</v>
      </c>
      <c r="AB4" s="77">
        <v>2735</v>
      </c>
    </row>
    <row r="5" spans="1:28" x14ac:dyDescent="0.25">
      <c r="A5" s="1">
        <v>2</v>
      </c>
      <c r="B5" s="4" t="s">
        <v>9</v>
      </c>
      <c r="C5" s="22">
        <v>1180</v>
      </c>
      <c r="D5" s="23">
        <v>1180</v>
      </c>
      <c r="E5" s="24">
        <f t="shared" ref="E5:E12" si="2">D5-C5</f>
        <v>0</v>
      </c>
      <c r="F5" s="25">
        <v>30</v>
      </c>
      <c r="G5" s="26">
        <v>30</v>
      </c>
      <c r="H5" s="27">
        <f t="shared" ref="H5:H12" si="3">G5-F5</f>
        <v>0</v>
      </c>
      <c r="I5" s="28">
        <v>1462</v>
      </c>
      <c r="J5" s="86">
        <v>150</v>
      </c>
      <c r="K5" s="29">
        <v>2108</v>
      </c>
      <c r="L5" s="30">
        <f t="shared" ref="L5:L12" si="4">K5-J5-I5</f>
        <v>496</v>
      </c>
      <c r="M5" s="31">
        <v>0</v>
      </c>
      <c r="N5" s="32">
        <v>0</v>
      </c>
      <c r="O5" s="38">
        <f t="shared" ref="O5:O12" si="5">N5-M5</f>
        <v>0</v>
      </c>
      <c r="P5" s="33">
        <v>0</v>
      </c>
      <c r="Q5" s="34">
        <v>0</v>
      </c>
      <c r="R5" s="35">
        <f t="shared" ref="R5:R12" si="6">Q5-P5</f>
        <v>0</v>
      </c>
      <c r="S5" s="62">
        <v>0</v>
      </c>
      <c r="T5" s="63">
        <v>0</v>
      </c>
      <c r="U5" s="64">
        <f t="shared" ref="U5:U12" si="7">T5-S5</f>
        <v>0</v>
      </c>
      <c r="V5" s="70">
        <v>0</v>
      </c>
      <c r="W5" s="71">
        <v>0</v>
      </c>
      <c r="X5" s="72">
        <f t="shared" ref="X5:X12" si="8">W5-V5</f>
        <v>0</v>
      </c>
      <c r="Y5" s="36">
        <f t="shared" si="0"/>
        <v>2672</v>
      </c>
      <c r="Z5" s="40">
        <f t="shared" si="1"/>
        <v>3318</v>
      </c>
      <c r="AA5" s="74">
        <f t="shared" ref="AA5:AA12" si="9">Z5-Y5</f>
        <v>646</v>
      </c>
      <c r="AB5" s="75">
        <v>1988</v>
      </c>
    </row>
    <row r="6" spans="1:28" x14ac:dyDescent="0.25">
      <c r="A6" s="1">
        <v>3</v>
      </c>
      <c r="B6" s="4" t="s">
        <v>10</v>
      </c>
      <c r="C6" s="22">
        <v>1330</v>
      </c>
      <c r="D6" s="23">
        <v>1330</v>
      </c>
      <c r="E6" s="24">
        <f t="shared" si="2"/>
        <v>0</v>
      </c>
      <c r="F6" s="25">
        <v>30</v>
      </c>
      <c r="G6" s="26">
        <v>30</v>
      </c>
      <c r="H6" s="27">
        <f t="shared" si="3"/>
        <v>0</v>
      </c>
      <c r="I6" s="28">
        <v>1454</v>
      </c>
      <c r="J6" s="86">
        <v>0</v>
      </c>
      <c r="K6" s="29">
        <v>1967</v>
      </c>
      <c r="L6" s="30">
        <f t="shared" si="4"/>
        <v>513</v>
      </c>
      <c r="M6" s="31">
        <v>0</v>
      </c>
      <c r="N6" s="32">
        <v>0</v>
      </c>
      <c r="O6" s="38">
        <f t="shared" si="5"/>
        <v>0</v>
      </c>
      <c r="P6" s="33">
        <v>0</v>
      </c>
      <c r="Q6" s="34">
        <v>0</v>
      </c>
      <c r="R6" s="35">
        <f t="shared" si="6"/>
        <v>0</v>
      </c>
      <c r="S6" s="62">
        <v>0</v>
      </c>
      <c r="T6" s="63">
        <v>0</v>
      </c>
      <c r="U6" s="64">
        <f t="shared" si="7"/>
        <v>0</v>
      </c>
      <c r="V6" s="70">
        <v>0</v>
      </c>
      <c r="W6" s="71">
        <v>0</v>
      </c>
      <c r="X6" s="72">
        <f t="shared" si="8"/>
        <v>0</v>
      </c>
      <c r="Y6" s="36">
        <f t="shared" si="0"/>
        <v>2814</v>
      </c>
      <c r="Z6" s="40">
        <f t="shared" si="1"/>
        <v>3327</v>
      </c>
      <c r="AA6" s="74">
        <f t="shared" si="9"/>
        <v>513</v>
      </c>
      <c r="AB6" s="75">
        <v>1997</v>
      </c>
    </row>
    <row r="7" spans="1:28" x14ac:dyDescent="0.25">
      <c r="A7" s="1">
        <v>4</v>
      </c>
      <c r="B7" s="4" t="s">
        <v>11</v>
      </c>
      <c r="C7" s="22">
        <v>4264</v>
      </c>
      <c r="D7" s="23">
        <v>4300</v>
      </c>
      <c r="E7" s="24">
        <f t="shared" si="2"/>
        <v>36</v>
      </c>
      <c r="F7" s="25">
        <v>933</v>
      </c>
      <c r="G7" s="26">
        <v>933</v>
      </c>
      <c r="H7" s="27">
        <f t="shared" si="3"/>
        <v>0</v>
      </c>
      <c r="I7" s="28">
        <v>4497</v>
      </c>
      <c r="J7" s="86">
        <v>177</v>
      </c>
      <c r="K7" s="29">
        <v>4622</v>
      </c>
      <c r="L7" s="30">
        <f t="shared" si="4"/>
        <v>-52</v>
      </c>
      <c r="M7" s="31">
        <v>284</v>
      </c>
      <c r="N7" s="32">
        <v>0</v>
      </c>
      <c r="O7" s="38">
        <f t="shared" si="5"/>
        <v>-284</v>
      </c>
      <c r="P7" s="33">
        <v>115</v>
      </c>
      <c r="Q7" s="34">
        <v>110</v>
      </c>
      <c r="R7" s="35">
        <f t="shared" si="6"/>
        <v>-5</v>
      </c>
      <c r="S7" s="62">
        <v>480</v>
      </c>
      <c r="T7" s="63">
        <v>480</v>
      </c>
      <c r="U7" s="64">
        <f t="shared" si="7"/>
        <v>0</v>
      </c>
      <c r="V7" s="70">
        <v>0</v>
      </c>
      <c r="W7" s="71">
        <v>0</v>
      </c>
      <c r="X7" s="72">
        <f t="shared" si="8"/>
        <v>0</v>
      </c>
      <c r="Y7" s="36">
        <f t="shared" si="0"/>
        <v>10573</v>
      </c>
      <c r="Z7" s="40">
        <f t="shared" si="1"/>
        <v>10445</v>
      </c>
      <c r="AA7" s="74">
        <f t="shared" si="9"/>
        <v>-128</v>
      </c>
      <c r="AB7" s="75">
        <v>5125</v>
      </c>
    </row>
    <row r="8" spans="1:28" x14ac:dyDescent="0.25">
      <c r="A8" s="1">
        <v>5</v>
      </c>
      <c r="B8" s="4" t="s">
        <v>12</v>
      </c>
      <c r="C8" s="22">
        <v>5179</v>
      </c>
      <c r="D8" s="23">
        <v>5200</v>
      </c>
      <c r="E8" s="24">
        <f t="shared" si="2"/>
        <v>21</v>
      </c>
      <c r="F8" s="25">
        <v>731</v>
      </c>
      <c r="G8" s="26">
        <v>731</v>
      </c>
      <c r="H8" s="27">
        <f t="shared" si="3"/>
        <v>0</v>
      </c>
      <c r="I8" s="28">
        <v>7041</v>
      </c>
      <c r="J8" s="86">
        <v>200</v>
      </c>
      <c r="K8" s="29">
        <v>9341</v>
      </c>
      <c r="L8" s="30">
        <f t="shared" si="4"/>
        <v>2100</v>
      </c>
      <c r="M8" s="31">
        <v>330</v>
      </c>
      <c r="N8" s="32">
        <v>0</v>
      </c>
      <c r="O8" s="38">
        <f t="shared" si="5"/>
        <v>-330</v>
      </c>
      <c r="P8" s="33">
        <v>51</v>
      </c>
      <c r="Q8" s="34">
        <v>60</v>
      </c>
      <c r="R8" s="35">
        <f t="shared" si="6"/>
        <v>9</v>
      </c>
      <c r="S8" s="62">
        <v>540</v>
      </c>
      <c r="T8" s="63">
        <v>540</v>
      </c>
      <c r="U8" s="64">
        <f t="shared" si="7"/>
        <v>0</v>
      </c>
      <c r="V8" s="70">
        <v>0</v>
      </c>
      <c r="W8" s="71">
        <v>0</v>
      </c>
      <c r="X8" s="72">
        <f t="shared" si="8"/>
        <v>0</v>
      </c>
      <c r="Y8" s="36">
        <f t="shared" si="0"/>
        <v>13872</v>
      </c>
      <c r="Z8" s="40">
        <f t="shared" si="1"/>
        <v>15872</v>
      </c>
      <c r="AA8" s="74">
        <f t="shared" si="9"/>
        <v>2000</v>
      </c>
      <c r="AB8" s="75">
        <v>9572</v>
      </c>
    </row>
    <row r="9" spans="1:28" x14ac:dyDescent="0.25">
      <c r="A9" s="6">
        <v>6</v>
      </c>
      <c r="B9" s="5" t="s">
        <v>13</v>
      </c>
      <c r="C9" s="22">
        <v>5479</v>
      </c>
      <c r="D9" s="23">
        <v>5500</v>
      </c>
      <c r="E9" s="24">
        <f t="shared" si="2"/>
        <v>21</v>
      </c>
      <c r="F9" s="25">
        <v>624</v>
      </c>
      <c r="G9" s="26">
        <v>624</v>
      </c>
      <c r="H9" s="27">
        <f t="shared" si="3"/>
        <v>0</v>
      </c>
      <c r="I9" s="28">
        <v>7764</v>
      </c>
      <c r="J9" s="86">
        <v>450</v>
      </c>
      <c r="K9" s="29">
        <v>10375</v>
      </c>
      <c r="L9" s="30">
        <f t="shared" si="4"/>
        <v>2161</v>
      </c>
      <c r="M9" s="31">
        <v>764</v>
      </c>
      <c r="N9" s="32">
        <v>0</v>
      </c>
      <c r="O9" s="38">
        <f t="shared" si="5"/>
        <v>-764</v>
      </c>
      <c r="P9" s="33">
        <v>89</v>
      </c>
      <c r="Q9" s="34">
        <v>80</v>
      </c>
      <c r="R9" s="35">
        <f t="shared" si="6"/>
        <v>-9</v>
      </c>
      <c r="S9" s="62">
        <v>540</v>
      </c>
      <c r="T9" s="63">
        <v>540</v>
      </c>
      <c r="U9" s="64">
        <f t="shared" si="7"/>
        <v>0</v>
      </c>
      <c r="V9" s="70">
        <v>0</v>
      </c>
      <c r="W9" s="71">
        <v>0</v>
      </c>
      <c r="X9" s="72">
        <f t="shared" si="8"/>
        <v>0</v>
      </c>
      <c r="Y9" s="36">
        <f t="shared" si="0"/>
        <v>15260</v>
      </c>
      <c r="Z9" s="40">
        <f t="shared" si="1"/>
        <v>17119</v>
      </c>
      <c r="AA9" s="74">
        <f t="shared" si="9"/>
        <v>1859</v>
      </c>
      <c r="AB9" s="75">
        <v>9797</v>
      </c>
    </row>
    <row r="10" spans="1:28" x14ac:dyDescent="0.25">
      <c r="A10" s="6">
        <v>7</v>
      </c>
      <c r="B10" s="5" t="s">
        <v>14</v>
      </c>
      <c r="C10" s="22">
        <v>3196</v>
      </c>
      <c r="D10" s="23">
        <v>3200</v>
      </c>
      <c r="E10" s="24">
        <f t="shared" si="2"/>
        <v>4</v>
      </c>
      <c r="F10" s="25">
        <v>309</v>
      </c>
      <c r="G10" s="26">
        <v>309</v>
      </c>
      <c r="H10" s="27">
        <f t="shared" si="3"/>
        <v>0</v>
      </c>
      <c r="I10" s="28">
        <v>4239</v>
      </c>
      <c r="J10" s="86">
        <v>709</v>
      </c>
      <c r="K10" s="29">
        <v>6128</v>
      </c>
      <c r="L10" s="30">
        <f t="shared" si="4"/>
        <v>1180</v>
      </c>
      <c r="M10" s="31">
        <v>660</v>
      </c>
      <c r="N10" s="32">
        <v>381</v>
      </c>
      <c r="O10" s="38">
        <f t="shared" si="5"/>
        <v>-279</v>
      </c>
      <c r="P10" s="33">
        <v>45</v>
      </c>
      <c r="Q10" s="34">
        <v>55</v>
      </c>
      <c r="R10" s="35">
        <f t="shared" si="6"/>
        <v>10</v>
      </c>
      <c r="S10" s="62">
        <v>375</v>
      </c>
      <c r="T10" s="63">
        <v>375</v>
      </c>
      <c r="U10" s="64">
        <f t="shared" si="7"/>
        <v>0</v>
      </c>
      <c r="V10" s="70">
        <v>0</v>
      </c>
      <c r="W10" s="71">
        <v>0</v>
      </c>
      <c r="X10" s="72">
        <f t="shared" si="8"/>
        <v>0</v>
      </c>
      <c r="Y10" s="36">
        <f t="shared" si="0"/>
        <v>8824</v>
      </c>
      <c r="Z10" s="40">
        <f t="shared" si="1"/>
        <v>10448</v>
      </c>
      <c r="AA10" s="74">
        <f t="shared" si="9"/>
        <v>1624</v>
      </c>
      <c r="AB10" s="75">
        <v>5463</v>
      </c>
    </row>
    <row r="11" spans="1:28" x14ac:dyDescent="0.25">
      <c r="A11" s="6">
        <v>8</v>
      </c>
      <c r="B11" s="5" t="s">
        <v>15</v>
      </c>
      <c r="C11" s="22">
        <v>1840</v>
      </c>
      <c r="D11" s="23">
        <v>1840</v>
      </c>
      <c r="E11" s="24">
        <f t="shared" si="2"/>
        <v>0</v>
      </c>
      <c r="F11" s="25">
        <v>50</v>
      </c>
      <c r="G11" s="26">
        <v>50</v>
      </c>
      <c r="H11" s="27">
        <f t="shared" si="3"/>
        <v>0</v>
      </c>
      <c r="I11" s="28">
        <v>4838</v>
      </c>
      <c r="J11" s="86">
        <v>160</v>
      </c>
      <c r="K11" s="29">
        <v>5925</v>
      </c>
      <c r="L11" s="30">
        <f t="shared" si="4"/>
        <v>927</v>
      </c>
      <c r="M11" s="31">
        <v>0</v>
      </c>
      <c r="N11" s="32">
        <v>0</v>
      </c>
      <c r="O11" s="38">
        <f t="shared" si="5"/>
        <v>0</v>
      </c>
      <c r="P11" s="33">
        <v>0</v>
      </c>
      <c r="Q11" s="34">
        <v>0</v>
      </c>
      <c r="R11" s="35">
        <f t="shared" si="6"/>
        <v>0</v>
      </c>
      <c r="S11" s="62">
        <v>0</v>
      </c>
      <c r="T11" s="63">
        <v>0</v>
      </c>
      <c r="U11" s="64">
        <f t="shared" si="7"/>
        <v>0</v>
      </c>
      <c r="V11" s="70">
        <v>0</v>
      </c>
      <c r="W11" s="71">
        <v>0</v>
      </c>
      <c r="X11" s="72">
        <f t="shared" si="8"/>
        <v>0</v>
      </c>
      <c r="Y11" s="36">
        <f t="shared" si="0"/>
        <v>6728</v>
      </c>
      <c r="Z11" s="40">
        <f t="shared" si="1"/>
        <v>7815</v>
      </c>
      <c r="AA11" s="74">
        <f t="shared" si="9"/>
        <v>1087</v>
      </c>
      <c r="AB11" s="75">
        <v>5815</v>
      </c>
    </row>
    <row r="12" spans="1:28" x14ac:dyDescent="0.25">
      <c r="A12" s="6">
        <v>9</v>
      </c>
      <c r="B12" s="5" t="s">
        <v>18</v>
      </c>
      <c r="C12" s="22">
        <v>1010</v>
      </c>
      <c r="D12" s="23">
        <v>1010</v>
      </c>
      <c r="E12" s="24">
        <f t="shared" si="2"/>
        <v>0</v>
      </c>
      <c r="F12" s="25">
        <v>30</v>
      </c>
      <c r="G12" s="26">
        <v>30</v>
      </c>
      <c r="H12" s="27">
        <f t="shared" si="3"/>
        <v>0</v>
      </c>
      <c r="I12" s="28">
        <v>1564</v>
      </c>
      <c r="J12" s="86">
        <v>0</v>
      </c>
      <c r="K12" s="29">
        <v>1552</v>
      </c>
      <c r="L12" s="30">
        <f t="shared" si="4"/>
        <v>-12</v>
      </c>
      <c r="M12" s="31">
        <v>0</v>
      </c>
      <c r="N12" s="32">
        <v>0</v>
      </c>
      <c r="O12" s="38">
        <f t="shared" si="5"/>
        <v>0</v>
      </c>
      <c r="P12" s="33">
        <v>0</v>
      </c>
      <c r="Q12" s="34">
        <v>0</v>
      </c>
      <c r="R12" s="35">
        <f t="shared" si="6"/>
        <v>0</v>
      </c>
      <c r="S12" s="62">
        <v>0</v>
      </c>
      <c r="T12" s="63">
        <v>0</v>
      </c>
      <c r="U12" s="64">
        <f t="shared" si="7"/>
        <v>0</v>
      </c>
      <c r="V12" s="70">
        <v>140</v>
      </c>
      <c r="W12" s="71">
        <v>140</v>
      </c>
      <c r="X12" s="72">
        <f t="shared" si="8"/>
        <v>0</v>
      </c>
      <c r="Y12" s="36">
        <f t="shared" si="0"/>
        <v>2744</v>
      </c>
      <c r="Z12" s="40">
        <f t="shared" si="1"/>
        <v>2732</v>
      </c>
      <c r="AA12" s="74">
        <f t="shared" si="9"/>
        <v>-12</v>
      </c>
      <c r="AB12" s="75">
        <v>1582</v>
      </c>
    </row>
    <row r="13" spans="1:28" x14ac:dyDescent="0.25">
      <c r="B13" s="39" t="s">
        <v>19</v>
      </c>
      <c r="C13" s="42">
        <f t="shared" ref="C13:AB13" si="10">SUM(C4:C12)</f>
        <v>24823</v>
      </c>
      <c r="D13" s="42">
        <f t="shared" si="10"/>
        <v>24905</v>
      </c>
      <c r="E13" s="42">
        <f t="shared" si="10"/>
        <v>82</v>
      </c>
      <c r="F13" s="42">
        <f t="shared" si="10"/>
        <v>2777</v>
      </c>
      <c r="G13" s="42">
        <f t="shared" si="10"/>
        <v>2777</v>
      </c>
      <c r="H13" s="42">
        <f t="shared" si="10"/>
        <v>0</v>
      </c>
      <c r="I13" s="42">
        <f t="shared" si="10"/>
        <v>34694</v>
      </c>
      <c r="J13" s="42">
        <f>SUM(J4:J12)</f>
        <v>1996</v>
      </c>
      <c r="K13" s="42">
        <f t="shared" si="10"/>
        <v>44863</v>
      </c>
      <c r="L13" s="42">
        <f t="shared" si="10"/>
        <v>8173</v>
      </c>
      <c r="M13" s="42">
        <f t="shared" si="10"/>
        <v>2038</v>
      </c>
      <c r="N13" s="42">
        <f t="shared" si="10"/>
        <v>381</v>
      </c>
      <c r="O13" s="42">
        <f t="shared" si="10"/>
        <v>-1657</v>
      </c>
      <c r="P13" s="42">
        <f t="shared" si="10"/>
        <v>300</v>
      </c>
      <c r="Q13" s="42">
        <f t="shared" si="10"/>
        <v>305</v>
      </c>
      <c r="R13" s="42">
        <f t="shared" si="10"/>
        <v>5</v>
      </c>
      <c r="S13" s="42">
        <f t="shared" si="10"/>
        <v>1935</v>
      </c>
      <c r="T13" s="42">
        <f t="shared" si="10"/>
        <v>1935</v>
      </c>
      <c r="U13" s="42">
        <f t="shared" si="10"/>
        <v>0</v>
      </c>
      <c r="V13" s="42">
        <f t="shared" si="10"/>
        <v>140</v>
      </c>
      <c r="W13" s="42">
        <f t="shared" si="10"/>
        <v>140</v>
      </c>
      <c r="X13" s="42">
        <f t="shared" si="10"/>
        <v>0</v>
      </c>
      <c r="Y13" s="42">
        <f t="shared" si="10"/>
        <v>66707</v>
      </c>
      <c r="Z13" s="42">
        <f t="shared" si="10"/>
        <v>75306</v>
      </c>
      <c r="AA13" s="76">
        <f t="shared" si="10"/>
        <v>8599</v>
      </c>
      <c r="AB13" s="75">
        <f t="shared" si="10"/>
        <v>44074</v>
      </c>
    </row>
    <row r="14" spans="1:28" x14ac:dyDescent="0.25">
      <c r="B14" s="90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2"/>
    </row>
    <row r="15" spans="1:28" ht="24" thickBot="1" x14ac:dyDescent="0.4">
      <c r="A15" s="112" t="s">
        <v>26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92"/>
    </row>
    <row r="16" spans="1:28" ht="15.75" thickBot="1" x14ac:dyDescent="0.3">
      <c r="A16" s="2"/>
      <c r="B16" s="111" t="s">
        <v>0</v>
      </c>
      <c r="C16" s="113" t="s">
        <v>1</v>
      </c>
      <c r="D16" s="113"/>
      <c r="E16" s="113"/>
      <c r="F16" s="114" t="s">
        <v>3</v>
      </c>
      <c r="G16" s="114"/>
      <c r="H16" s="114"/>
      <c r="I16" s="115" t="s">
        <v>4</v>
      </c>
      <c r="J16" s="116"/>
      <c r="K16" s="116"/>
      <c r="L16" s="116"/>
      <c r="M16" s="117" t="s">
        <v>5</v>
      </c>
      <c r="N16" s="117"/>
      <c r="O16" s="117"/>
      <c r="P16" s="118" t="s">
        <v>6</v>
      </c>
      <c r="Q16" s="118"/>
      <c r="R16" s="118"/>
      <c r="S16" s="119" t="s">
        <v>7</v>
      </c>
      <c r="T16" s="119"/>
      <c r="U16" s="119"/>
      <c r="V16" s="120" t="s">
        <v>20</v>
      </c>
      <c r="W16" s="120"/>
      <c r="X16" s="120"/>
      <c r="Y16" s="121" t="s">
        <v>19</v>
      </c>
      <c r="Z16" s="121"/>
      <c r="AA16" s="121"/>
    </row>
    <row r="17" spans="1:28" ht="30.75" thickBot="1" x14ac:dyDescent="0.3">
      <c r="A17" s="2"/>
      <c r="B17" s="111"/>
      <c r="C17" s="81">
        <v>2025</v>
      </c>
      <c r="D17" s="81">
        <v>2026</v>
      </c>
      <c r="E17" s="93" t="s">
        <v>24</v>
      </c>
      <c r="F17" s="82">
        <v>2025</v>
      </c>
      <c r="G17" s="82">
        <v>2026</v>
      </c>
      <c r="H17" s="94" t="s">
        <v>24</v>
      </c>
      <c r="I17" s="87" t="s">
        <v>22</v>
      </c>
      <c r="J17" s="87" t="s">
        <v>23</v>
      </c>
      <c r="K17" s="49">
        <v>2026</v>
      </c>
      <c r="L17" s="88" t="s">
        <v>24</v>
      </c>
      <c r="M17" s="83">
        <v>2025</v>
      </c>
      <c r="N17" s="83">
        <v>2026</v>
      </c>
      <c r="O17" s="95" t="s">
        <v>27</v>
      </c>
      <c r="P17" s="84">
        <v>2025</v>
      </c>
      <c r="Q17" s="84">
        <v>2026</v>
      </c>
      <c r="R17" s="96" t="s">
        <v>24</v>
      </c>
      <c r="S17" s="78">
        <v>2025</v>
      </c>
      <c r="T17" s="78">
        <v>2026</v>
      </c>
      <c r="U17" s="97" t="s">
        <v>24</v>
      </c>
      <c r="V17" s="79">
        <v>2025</v>
      </c>
      <c r="W17" s="79">
        <v>2026</v>
      </c>
      <c r="X17" s="98" t="s">
        <v>24</v>
      </c>
      <c r="Y17" s="80">
        <v>2025</v>
      </c>
      <c r="Z17" s="80">
        <v>2026</v>
      </c>
      <c r="AA17" s="99" t="s">
        <v>24</v>
      </c>
    </row>
    <row r="18" spans="1:28" x14ac:dyDescent="0.25">
      <c r="A18" s="1"/>
      <c r="B18" s="39" t="s">
        <v>19</v>
      </c>
      <c r="C18" s="42">
        <f>SUM(C4:C12)</f>
        <v>24823</v>
      </c>
      <c r="D18" s="42">
        <f t="shared" ref="D18:X18" si="11">SUM(D4:D12)</f>
        <v>24905</v>
      </c>
      <c r="E18" s="42">
        <f t="shared" si="11"/>
        <v>82</v>
      </c>
      <c r="F18" s="42">
        <v>0</v>
      </c>
      <c r="G18" s="42">
        <f t="shared" si="11"/>
        <v>2777</v>
      </c>
      <c r="H18" s="42">
        <v>2777</v>
      </c>
      <c r="I18" s="42">
        <v>0</v>
      </c>
      <c r="J18" s="42">
        <f t="shared" si="11"/>
        <v>1996</v>
      </c>
      <c r="K18" s="42">
        <f t="shared" si="11"/>
        <v>44863</v>
      </c>
      <c r="L18" s="42">
        <f>K18-J18</f>
        <v>42867</v>
      </c>
      <c r="M18" s="42">
        <f t="shared" si="11"/>
        <v>2038</v>
      </c>
      <c r="N18" s="42">
        <f t="shared" si="11"/>
        <v>381</v>
      </c>
      <c r="O18" s="42">
        <f t="shared" si="11"/>
        <v>-1657</v>
      </c>
      <c r="P18" s="42">
        <f t="shared" si="11"/>
        <v>300</v>
      </c>
      <c r="Q18" s="42">
        <f t="shared" si="11"/>
        <v>305</v>
      </c>
      <c r="R18" s="42">
        <f t="shared" si="11"/>
        <v>5</v>
      </c>
      <c r="S18" s="42">
        <f t="shared" si="11"/>
        <v>1935</v>
      </c>
      <c r="T18" s="42">
        <f t="shared" si="11"/>
        <v>1935</v>
      </c>
      <c r="U18" s="42">
        <f t="shared" si="11"/>
        <v>0</v>
      </c>
      <c r="V18" s="42">
        <f t="shared" si="11"/>
        <v>140</v>
      </c>
      <c r="W18" s="42">
        <f t="shared" si="11"/>
        <v>140</v>
      </c>
      <c r="X18" s="42">
        <f t="shared" si="11"/>
        <v>0</v>
      </c>
      <c r="Y18" s="42">
        <f>C18+F18+J18+M18+P18+S18+V18</f>
        <v>31232</v>
      </c>
      <c r="Z18" s="42">
        <f>D18+G18+K18+N18+Q18+T18+W18</f>
        <v>75306</v>
      </c>
      <c r="AA18" s="42">
        <f>Z18-Y18</f>
        <v>44074</v>
      </c>
    </row>
    <row r="19" spans="1:28" x14ac:dyDescent="0.25">
      <c r="A19" s="100"/>
      <c r="B19" s="90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</row>
    <row r="20" spans="1:28" x14ac:dyDescent="0.25">
      <c r="A20" s="100"/>
      <c r="B20" s="90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</row>
    <row r="21" spans="1:28" x14ac:dyDescent="0.25">
      <c r="A21" s="100"/>
      <c r="B21" s="90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</row>
    <row r="22" spans="1:28" x14ac:dyDescent="0.25">
      <c r="A22" s="100"/>
      <c r="B22" s="90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</row>
    <row r="23" spans="1:28" ht="24" thickBot="1" x14ac:dyDescent="0.4">
      <c r="B23" s="122" t="s">
        <v>26</v>
      </c>
      <c r="C23" s="122"/>
      <c r="D23" s="122"/>
      <c r="E23" s="122"/>
      <c r="F23" s="122"/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  <c r="Y23" s="122"/>
      <c r="Z23" s="122"/>
      <c r="AA23" s="101"/>
      <c r="AB23" s="101"/>
    </row>
    <row r="24" spans="1:28" ht="15.75" thickBot="1" x14ac:dyDescent="0.3">
      <c r="A24" s="89"/>
      <c r="B24" s="111" t="s">
        <v>0</v>
      </c>
      <c r="C24" s="113" t="s">
        <v>1</v>
      </c>
      <c r="D24" s="113"/>
      <c r="E24" s="113"/>
      <c r="F24" s="114" t="s">
        <v>3</v>
      </c>
      <c r="G24" s="114"/>
      <c r="H24" s="114"/>
      <c r="I24" s="115" t="s">
        <v>4</v>
      </c>
      <c r="J24" s="116"/>
      <c r="K24" s="125"/>
      <c r="L24" s="117" t="s">
        <v>5</v>
      </c>
      <c r="M24" s="117"/>
      <c r="N24" s="117"/>
      <c r="O24" s="118" t="s">
        <v>6</v>
      </c>
      <c r="P24" s="118"/>
      <c r="Q24" s="118"/>
      <c r="R24" s="119" t="s">
        <v>7</v>
      </c>
      <c r="S24" s="119"/>
      <c r="T24" s="119"/>
      <c r="U24" s="120" t="s">
        <v>20</v>
      </c>
      <c r="V24" s="120"/>
      <c r="W24" s="120"/>
      <c r="X24" s="121" t="s">
        <v>19</v>
      </c>
      <c r="Y24" s="121"/>
      <c r="Z24" s="121"/>
    </row>
    <row r="25" spans="1:28" ht="15.75" thickBot="1" x14ac:dyDescent="0.3">
      <c r="A25" s="89"/>
      <c r="B25" s="111"/>
      <c r="C25" s="45">
        <v>2025</v>
      </c>
      <c r="D25" s="45">
        <v>2026</v>
      </c>
      <c r="E25" s="46" t="s">
        <v>2</v>
      </c>
      <c r="F25" s="47">
        <v>2025</v>
      </c>
      <c r="G25" s="47">
        <v>2026</v>
      </c>
      <c r="H25" s="48" t="s">
        <v>2</v>
      </c>
      <c r="I25" s="49">
        <v>2025</v>
      </c>
      <c r="J25" s="49">
        <v>2026</v>
      </c>
      <c r="K25" s="50" t="s">
        <v>2</v>
      </c>
      <c r="L25" s="51">
        <v>2025</v>
      </c>
      <c r="M25" s="51">
        <v>2026</v>
      </c>
      <c r="N25" s="52" t="s">
        <v>2</v>
      </c>
      <c r="O25" s="53">
        <v>2025</v>
      </c>
      <c r="P25" s="53">
        <v>2026</v>
      </c>
      <c r="Q25" s="54" t="s">
        <v>2</v>
      </c>
      <c r="R25" s="57">
        <v>2025</v>
      </c>
      <c r="S25" s="57">
        <v>2026</v>
      </c>
      <c r="T25" s="58" t="s">
        <v>2</v>
      </c>
      <c r="U25" s="65">
        <v>2025</v>
      </c>
      <c r="V25" s="65">
        <v>2026</v>
      </c>
      <c r="W25" s="66" t="s">
        <v>2</v>
      </c>
      <c r="X25" s="55">
        <v>2025</v>
      </c>
      <c r="Y25" s="55">
        <v>2026</v>
      </c>
      <c r="Z25" s="56" t="s">
        <v>2</v>
      </c>
    </row>
    <row r="26" spans="1:28" x14ac:dyDescent="0.25">
      <c r="A26" s="6">
        <v>10</v>
      </c>
      <c r="B26" s="5" t="s">
        <v>16</v>
      </c>
      <c r="C26" s="22">
        <v>26400</v>
      </c>
      <c r="D26" s="23">
        <v>29600</v>
      </c>
      <c r="E26" s="24">
        <f t="shared" ref="E26:E27" si="12">D26-C26</f>
        <v>3200</v>
      </c>
      <c r="F26" s="25">
        <v>0</v>
      </c>
      <c r="G26" s="26">
        <v>0</v>
      </c>
      <c r="H26" s="27">
        <f t="shared" ref="H26:H27" si="13">G26-F26</f>
        <v>0</v>
      </c>
      <c r="I26" s="28">
        <v>0</v>
      </c>
      <c r="J26" s="29">
        <v>0</v>
      </c>
      <c r="K26" s="30">
        <f>J26-I26</f>
        <v>0</v>
      </c>
      <c r="L26" s="31">
        <v>0</v>
      </c>
      <c r="M26" s="32">
        <v>0</v>
      </c>
      <c r="N26" s="38">
        <f t="shared" ref="N26:N27" si="14">M26-L26</f>
        <v>0</v>
      </c>
      <c r="O26" s="33">
        <v>0</v>
      </c>
      <c r="P26" s="34">
        <v>0</v>
      </c>
      <c r="Q26" s="35">
        <f t="shared" ref="Q26:Q27" si="15">P26-O26</f>
        <v>0</v>
      </c>
      <c r="R26" s="62">
        <v>0</v>
      </c>
      <c r="S26" s="63">
        <v>0</v>
      </c>
      <c r="T26" s="64">
        <f t="shared" ref="T26:T27" si="16">S26-R26</f>
        <v>0</v>
      </c>
      <c r="U26" s="70">
        <v>0</v>
      </c>
      <c r="V26" s="71">
        <v>0</v>
      </c>
      <c r="W26" s="72">
        <f t="shared" ref="W26:W27" si="17">V26-U26</f>
        <v>0</v>
      </c>
      <c r="X26" s="36">
        <f>SUM(C26,F26,I26,L26,O26,R26,U26)</f>
        <v>26400</v>
      </c>
      <c r="Y26" s="40">
        <f>SUM(D26,G26,J26,M26,P26,S26,V26)</f>
        <v>29600</v>
      </c>
      <c r="Z26" s="37">
        <f t="shared" ref="Z26:Z27" si="18">Y26-X26</f>
        <v>3200</v>
      </c>
    </row>
    <row r="27" spans="1:28" x14ac:dyDescent="0.25">
      <c r="A27" s="6">
        <v>11</v>
      </c>
      <c r="B27" s="5" t="s">
        <v>17</v>
      </c>
      <c r="C27" s="22">
        <v>4000</v>
      </c>
      <c r="D27" s="23">
        <v>6000</v>
      </c>
      <c r="E27" s="24">
        <f t="shared" si="12"/>
        <v>2000</v>
      </c>
      <c r="F27" s="25">
        <v>0</v>
      </c>
      <c r="G27" s="26">
        <v>0</v>
      </c>
      <c r="H27" s="27">
        <f t="shared" si="13"/>
        <v>0</v>
      </c>
      <c r="I27" s="28">
        <v>0</v>
      </c>
      <c r="J27" s="29">
        <v>0</v>
      </c>
      <c r="K27" s="30">
        <f>J27-I27</f>
        <v>0</v>
      </c>
      <c r="L27" s="31">
        <v>0</v>
      </c>
      <c r="M27" s="32">
        <v>0</v>
      </c>
      <c r="N27" s="38">
        <f t="shared" si="14"/>
        <v>0</v>
      </c>
      <c r="O27" s="33">
        <v>0</v>
      </c>
      <c r="P27" s="34">
        <v>0</v>
      </c>
      <c r="Q27" s="35">
        <f t="shared" si="15"/>
        <v>0</v>
      </c>
      <c r="R27" s="62">
        <v>0</v>
      </c>
      <c r="S27" s="63">
        <v>0</v>
      </c>
      <c r="T27" s="64">
        <f t="shared" si="16"/>
        <v>0</v>
      </c>
      <c r="U27" s="70">
        <v>0</v>
      </c>
      <c r="V27" s="71">
        <v>0</v>
      </c>
      <c r="W27" s="72">
        <f t="shared" si="17"/>
        <v>0</v>
      </c>
      <c r="X27" s="36">
        <f>SUM(C27,F27,I27,L27,O27,R27,U27)</f>
        <v>4000</v>
      </c>
      <c r="Y27" s="40">
        <f>SUM(D27,G27,J27,M27,P27,S27,V27)</f>
        <v>6000</v>
      </c>
      <c r="Z27" s="37">
        <f t="shared" si="18"/>
        <v>2000</v>
      </c>
    </row>
    <row r="28" spans="1:28" x14ac:dyDescent="0.25">
      <c r="B28" s="39" t="s">
        <v>19</v>
      </c>
      <c r="C28" s="42">
        <f>SUM(C26:C27)</f>
        <v>30400</v>
      </c>
      <c r="D28" s="42">
        <f t="shared" ref="D28:Z28" si="19">SUM(D26:D27)</f>
        <v>35600</v>
      </c>
      <c r="E28" s="42">
        <f t="shared" si="19"/>
        <v>5200</v>
      </c>
      <c r="F28" s="42">
        <f t="shared" si="19"/>
        <v>0</v>
      </c>
      <c r="G28" s="42">
        <f t="shared" si="19"/>
        <v>0</v>
      </c>
      <c r="H28" s="42">
        <f t="shared" si="19"/>
        <v>0</v>
      </c>
      <c r="I28" s="42">
        <f t="shared" si="19"/>
        <v>0</v>
      </c>
      <c r="J28" s="42">
        <f t="shared" si="19"/>
        <v>0</v>
      </c>
      <c r="K28" s="42">
        <f t="shared" si="19"/>
        <v>0</v>
      </c>
      <c r="L28" s="42">
        <f t="shared" si="19"/>
        <v>0</v>
      </c>
      <c r="M28" s="42">
        <f t="shared" si="19"/>
        <v>0</v>
      </c>
      <c r="N28" s="42">
        <f t="shared" si="19"/>
        <v>0</v>
      </c>
      <c r="O28" s="42">
        <f t="shared" si="19"/>
        <v>0</v>
      </c>
      <c r="P28" s="42">
        <f t="shared" si="19"/>
        <v>0</v>
      </c>
      <c r="Q28" s="42">
        <f t="shared" si="19"/>
        <v>0</v>
      </c>
      <c r="R28" s="42">
        <f t="shared" si="19"/>
        <v>0</v>
      </c>
      <c r="S28" s="42">
        <f t="shared" si="19"/>
        <v>0</v>
      </c>
      <c r="T28" s="42">
        <f t="shared" si="19"/>
        <v>0</v>
      </c>
      <c r="U28" s="42">
        <f t="shared" si="19"/>
        <v>0</v>
      </c>
      <c r="V28" s="42">
        <f t="shared" si="19"/>
        <v>0</v>
      </c>
      <c r="W28" s="42">
        <f t="shared" si="19"/>
        <v>0</v>
      </c>
      <c r="X28" s="42">
        <f t="shared" si="19"/>
        <v>30400</v>
      </c>
      <c r="Y28" s="42">
        <f t="shared" si="19"/>
        <v>35600</v>
      </c>
      <c r="Z28" s="42">
        <f t="shared" si="19"/>
        <v>5200</v>
      </c>
    </row>
    <row r="29" spans="1:28" x14ac:dyDescent="0.25">
      <c r="N29" s="43"/>
    </row>
    <row r="30" spans="1:28" ht="19.5" thickBot="1" x14ac:dyDescent="0.35">
      <c r="A30" s="110" t="s">
        <v>28</v>
      </c>
      <c r="B30" s="110"/>
      <c r="C30" s="110"/>
      <c r="D30" s="110"/>
      <c r="E30" s="109"/>
      <c r="F30" s="109"/>
      <c r="N30" s="43"/>
    </row>
    <row r="31" spans="1:28" x14ac:dyDescent="0.25">
      <c r="A31">
        <v>1</v>
      </c>
      <c r="B31" s="102" t="s">
        <v>8</v>
      </c>
      <c r="C31" s="103">
        <v>50</v>
      </c>
      <c r="N31" s="43"/>
    </row>
    <row r="32" spans="1:28" x14ac:dyDescent="0.25">
      <c r="A32">
        <v>2</v>
      </c>
      <c r="B32" s="104" t="s">
        <v>9</v>
      </c>
      <c r="C32" s="105">
        <v>40</v>
      </c>
      <c r="N32" s="43"/>
    </row>
    <row r="33" spans="1:14" x14ac:dyDescent="0.25">
      <c r="A33">
        <v>3</v>
      </c>
      <c r="B33" s="104" t="s">
        <v>10</v>
      </c>
      <c r="C33" s="105">
        <v>40</v>
      </c>
      <c r="N33" s="43"/>
    </row>
    <row r="34" spans="1:14" x14ac:dyDescent="0.25">
      <c r="A34">
        <v>4</v>
      </c>
      <c r="B34" s="104" t="s">
        <v>11</v>
      </c>
      <c r="C34" s="105">
        <v>60</v>
      </c>
      <c r="N34" s="44"/>
    </row>
    <row r="35" spans="1:14" x14ac:dyDescent="0.25">
      <c r="A35">
        <v>5</v>
      </c>
      <c r="B35" s="104" t="s">
        <v>12</v>
      </c>
      <c r="C35" s="105">
        <v>130</v>
      </c>
      <c r="N35" s="43"/>
    </row>
    <row r="36" spans="1:14" x14ac:dyDescent="0.25">
      <c r="A36">
        <v>6</v>
      </c>
      <c r="B36" s="106" t="s">
        <v>13</v>
      </c>
      <c r="C36" s="105">
        <v>150</v>
      </c>
      <c r="N36" s="43"/>
    </row>
    <row r="37" spans="1:14" x14ac:dyDescent="0.25">
      <c r="A37">
        <v>7</v>
      </c>
      <c r="B37" s="106" t="s">
        <v>14</v>
      </c>
      <c r="C37" s="105">
        <v>110</v>
      </c>
      <c r="N37" s="43"/>
    </row>
    <row r="38" spans="1:14" x14ac:dyDescent="0.25">
      <c r="A38">
        <v>8</v>
      </c>
      <c r="B38" s="106" t="s">
        <v>15</v>
      </c>
      <c r="C38" s="105">
        <v>30</v>
      </c>
      <c r="N38" s="43"/>
    </row>
    <row r="39" spans="1:14" ht="15.75" thickBot="1" x14ac:dyDescent="0.3">
      <c r="A39">
        <v>9</v>
      </c>
      <c r="B39" s="107" t="s">
        <v>18</v>
      </c>
      <c r="C39" s="108">
        <v>10</v>
      </c>
      <c r="N39" s="43"/>
    </row>
    <row r="40" spans="1:14" ht="15.75" thickBot="1" x14ac:dyDescent="0.3">
      <c r="B40" s="107" t="s">
        <v>19</v>
      </c>
      <c r="C40" s="108">
        <f>SUM(C31:C39)</f>
        <v>620</v>
      </c>
      <c r="N40" s="43"/>
    </row>
  </sheetData>
  <mergeCells count="32">
    <mergeCell ref="A1:AA1"/>
    <mergeCell ref="B2:B3"/>
    <mergeCell ref="C2:E2"/>
    <mergeCell ref="F2:H2"/>
    <mergeCell ref="M2:O2"/>
    <mergeCell ref="AB2:AB3"/>
    <mergeCell ref="C24:E24"/>
    <mergeCell ref="F24:H24"/>
    <mergeCell ref="L24:N24"/>
    <mergeCell ref="O24:Q24"/>
    <mergeCell ref="P2:R2"/>
    <mergeCell ref="S2:U2"/>
    <mergeCell ref="Y2:AA2"/>
    <mergeCell ref="V2:X2"/>
    <mergeCell ref="I2:L2"/>
    <mergeCell ref="I24:K24"/>
    <mergeCell ref="A30:D30"/>
    <mergeCell ref="B24:B25"/>
    <mergeCell ref="A15:AA15"/>
    <mergeCell ref="B16:B17"/>
    <mergeCell ref="C16:E16"/>
    <mergeCell ref="F16:H16"/>
    <mergeCell ref="I16:L16"/>
    <mergeCell ref="M16:O16"/>
    <mergeCell ref="P16:R16"/>
    <mergeCell ref="S16:U16"/>
    <mergeCell ref="V16:X16"/>
    <mergeCell ref="Y16:AA16"/>
    <mergeCell ref="B23:Z23"/>
    <mergeCell ref="R24:T24"/>
    <mergeCell ref="U24:W24"/>
    <mergeCell ref="X24:Z24"/>
  </mergeCells>
  <pageMargins left="0.7" right="0.7" top="0.78740157499999996" bottom="0.78740157499999996" header="0.3" footer="0.3"/>
  <pageSetup paperSize="8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Mesto Hranice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Kuchyňková Michala</dc:creator>
  <cp:lastModifiedBy>Birnbaumová Petra</cp:lastModifiedBy>
  <cp:lastPrinted>2025-10-07T09:01:12Z</cp:lastPrinted>
  <dcterms:created xsi:type="dcterms:W3CDTF">2025-10-06T10:43:21Z</dcterms:created>
  <dcterms:modified xsi:type="dcterms:W3CDTF">2025-11-11T08:48:50Z</dcterms:modified>
</cp:coreProperties>
</file>